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saveExternalLinkValues="0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병리과 외부위탁검사\1.수의계약 및 입찰\2.입찰시행품의\"/>
    </mc:Choice>
  </mc:AlternateContent>
  <xr:revisionPtr revIDLastSave="0" documentId="13_ncr:1_{7DD9CF3B-EAAD-448A-A5A3-4D46A0B4F53B}" xr6:coauthVersionLast="47" xr6:coauthVersionMax="47" xr10:uidLastSave="{00000000-0000-0000-0000-000000000000}"/>
  <bookViews>
    <workbookView xWindow="8025" yWindow="0" windowWidth="20505" windowHeight="148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1" i="1" l="1"/>
  <c r="I21" i="1" s="1"/>
  <c r="H20" i="1"/>
  <c r="I2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H17" i="1"/>
  <c r="I17" i="1" s="1"/>
  <c r="H18" i="1"/>
  <c r="I18" i="1" s="1"/>
  <c r="H10" i="1"/>
  <c r="I10" i="1" s="1"/>
  <c r="G21" i="1"/>
  <c r="G20" i="1"/>
  <c r="G11" i="1"/>
  <c r="G12" i="1"/>
  <c r="G13" i="1"/>
  <c r="G14" i="1"/>
  <c r="G15" i="1"/>
  <c r="G16" i="1"/>
  <c r="G17" i="1"/>
  <c r="G18" i="1"/>
  <c r="G10" i="1"/>
  <c r="I16" i="1"/>
  <c r="I22" i="1" l="1"/>
  <c r="I19" i="1"/>
  <c r="I23" i="1" l="1"/>
  <c r="D4" i="1" s="1"/>
</calcChain>
</file>

<file path=xl/sharedStrings.xml><?xml version="1.0" encoding="utf-8"?>
<sst xmlns="http://schemas.openxmlformats.org/spreadsheetml/2006/main" count="58" uniqueCount="47">
  <si>
    <t/>
  </si>
  <si>
    <t>검사명</t>
  </si>
  <si>
    <t>보험코드</t>
  </si>
  <si>
    <t>NO</t>
    <phoneticPr fontId="1" type="noConversion"/>
  </si>
  <si>
    <t>예상건수</t>
    <phoneticPr fontId="1" type="noConversion"/>
  </si>
  <si>
    <t>급여</t>
  </si>
  <si>
    <t>비급여</t>
  </si>
  <si>
    <t>구분</t>
    <phoneticPr fontId="1" type="noConversion"/>
  </si>
  <si>
    <t>합계</t>
    <phoneticPr fontId="1" type="noConversion"/>
  </si>
  <si>
    <t>(질가산료 제외, 부가세면세, 단위:원)</t>
    <phoneticPr fontId="1" type="noConversion"/>
  </si>
  <si>
    <t>비고</t>
    <phoneticPr fontId="1" type="noConversion"/>
  </si>
  <si>
    <t>업     체     명  :</t>
    <phoneticPr fontId="12" type="noConversion"/>
  </si>
  <si>
    <t xml:space="preserve">사업자등록번호 : </t>
    <phoneticPr fontId="12" type="noConversion"/>
  </si>
  <si>
    <t>대     표     자  :                  (인)</t>
    <phoneticPr fontId="12" type="noConversion"/>
  </si>
  <si>
    <t>계 약 할 인 율 :</t>
    <phoneticPr fontId="1" type="noConversion"/>
  </si>
  <si>
    <t>계약
할인율</t>
    <phoneticPr fontId="1" type="noConversion"/>
  </si>
  <si>
    <t>계  약  기  간 :</t>
  </si>
  <si>
    <t>계약단가
(원단위절사)</t>
    <phoneticPr fontId="1" type="noConversion"/>
  </si>
  <si>
    <t>합 계 금 액(원) :</t>
    <phoneticPr fontId="1" type="noConversion"/>
  </si>
  <si>
    <t>급여 소계</t>
    <phoneticPr fontId="1" type="noConversion"/>
  </si>
  <si>
    <t>전 체 합 계</t>
    <phoneticPr fontId="1" type="noConversion"/>
  </si>
  <si>
    <t>비급여 소계</t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</si>
  <si>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    ■ 단가내역서 작성시 유의사항</t>
    </r>
    <r>
      <rPr>
        <sz val="11"/>
        <rFont val="맑은 고딕"/>
        <family val="3"/>
        <charset val="129"/>
        <scheme val="major"/>
      </rPr>
      <t xml:space="preserve">
      1. '계약할인율'의 '급여 / 비급여' 란에 </t>
    </r>
    <r>
      <rPr>
        <b/>
        <sz val="11"/>
        <color rgb="FF0000FF"/>
        <rFont val="맑은 고딕"/>
        <family val="3"/>
        <charset val="129"/>
        <scheme val="major"/>
      </rPr>
      <t>소수점 제외 정수</t>
    </r>
    <r>
      <rPr>
        <sz val="11"/>
        <rFont val="맑은 고딕"/>
        <family val="3"/>
        <charset val="129"/>
        <scheme val="major"/>
      </rPr>
      <t xml:space="preserve">만 입력
      2. 비급여 항목의 경우, 입찰업체(수탁기관)의 </t>
    </r>
    <r>
      <rPr>
        <b/>
        <sz val="11"/>
        <color rgb="FF0000FF"/>
        <rFont val="맑은 고딕"/>
        <family val="3"/>
        <charset val="129"/>
        <scheme val="major"/>
      </rPr>
      <t>비급여기준가</t>
    </r>
    <r>
      <rPr>
        <sz val="11"/>
        <rFont val="맑은 고딕"/>
        <family val="3"/>
        <charset val="129"/>
        <scheme val="major"/>
      </rPr>
      <t xml:space="preserve"> 입력
      3. 비급여기준가에 대한 증빙서류 제출 필수</t>
    </r>
    <phoneticPr fontId="1" type="noConversion"/>
  </si>
  <si>
    <t>병리과 외부위탁검사 단가내역서</t>
    <phoneticPr fontId="1" type="noConversion"/>
  </si>
  <si>
    <t>TcR γ gene rearrangement</t>
  </si>
  <si>
    <t>TcR β gene rearrangement</t>
  </si>
  <si>
    <t>PD-L1 IHC 28-8</t>
  </si>
  <si>
    <t>PD-L1 Concentrate 22C3 (기타암)</t>
  </si>
  <si>
    <t>IgH gene rearrangement</t>
  </si>
  <si>
    <t>CMV PCR(Tissue)</t>
  </si>
  <si>
    <t>PIK3CA 동반진단 검사</t>
  </si>
  <si>
    <t>VENTANA FOLR1</t>
  </si>
  <si>
    <t xml:space="preserve">급여 </t>
    <phoneticPr fontId="1" type="noConversion"/>
  </si>
  <si>
    <t xml:space="preserve">비급여 </t>
    <phoneticPr fontId="1" type="noConversion"/>
  </si>
  <si>
    <t xml:space="preserve"> 2026.09.01. ~ 2028.01.31(1년 5개월)</t>
    <phoneticPr fontId="1" type="noConversion"/>
  </si>
  <si>
    <t>PD-L1 IHC 22C3</t>
    <phoneticPr fontId="1" type="noConversion"/>
  </si>
  <si>
    <t>MGMT</t>
  </si>
  <si>
    <t>Mamma Print</t>
  </si>
  <si>
    <t>CZ584</t>
  </si>
  <si>
    <t>보험가
(2026년 기준)</t>
    <phoneticPr fontId="1" type="noConversion"/>
  </si>
  <si>
    <t>C5832036</t>
    <phoneticPr fontId="1" type="noConversion"/>
  </si>
  <si>
    <t>C5832056</t>
    <phoneticPr fontId="1" type="noConversion"/>
  </si>
  <si>
    <t>C5674016</t>
    <phoneticPr fontId="1" type="noConversion"/>
  </si>
  <si>
    <t>C5673006</t>
    <phoneticPr fontId="1" type="noConversion"/>
  </si>
  <si>
    <t>C5832066</t>
    <phoneticPr fontId="1" type="noConversion"/>
  </si>
  <si>
    <t>D6581086</t>
    <phoneticPr fontId="1" type="noConversion"/>
  </si>
  <si>
    <t>C5831336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</si>
</sst>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9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indexed="9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77">
    <xf numFmtId="0" fontId="0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4" fillId="0" borderId="3" xfId="0" applyFont="1" applyBorder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4" fillId="0" borderId="8" xfId="0" applyFont="1" applyBorder="1"/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4" fillId="0" borderId="12" xfId="0" applyFont="1" applyBorder="1"/>
    <xf numFmtId="0" fontId="8" fillId="0" borderId="0" xfId="0" applyFont="1" applyAlignment="1">
      <alignment horizontal="center" vertical="center"/>
    </xf>
    <xf numFmtId="0" fontId="11" fillId="0" borderId="0" xfId="3" applyFont="1">
      <alignment vertical="center"/>
    </xf>
    <xf numFmtId="0" fontId="1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8" fillId="0" borderId="0" xfId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4" fillId="0" borderId="0" xfId="1" applyFont="1" applyAlignment="1">
      <alignment horizontal="right"/>
    </xf>
    <xf numFmtId="41" fontId="7" fillId="0" borderId="7" xfId="1" applyFont="1" applyBorder="1" applyAlignment="1">
      <alignment horizontal="right" vertical="center"/>
    </xf>
    <xf numFmtId="41" fontId="7" fillId="0" borderId="2" xfId="1" applyFont="1" applyBorder="1" applyAlignment="1">
      <alignment horizontal="right" vertical="center"/>
    </xf>
    <xf numFmtId="41" fontId="7" fillId="0" borderId="11" xfId="1" applyFont="1" applyBorder="1" applyAlignment="1">
      <alignment horizontal="right" vertical="center"/>
    </xf>
    <xf numFmtId="41" fontId="2" fillId="0" borderId="0" xfId="1" applyFont="1" applyAlignment="1">
      <alignment horizontal="right"/>
    </xf>
    <xf numFmtId="41" fontId="3" fillId="0" borderId="0" xfId="1" applyFont="1" applyBorder="1" applyAlignment="1">
      <alignment horizontal="right"/>
    </xf>
    <xf numFmtId="41" fontId="7" fillId="0" borderId="7" xfId="1" applyFont="1" applyFill="1" applyBorder="1" applyAlignment="1">
      <alignment horizontal="right" vertical="center"/>
    </xf>
    <xf numFmtId="41" fontId="1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vertical="center" wrapText="1"/>
    </xf>
    <xf numFmtId="41" fontId="7" fillId="0" borderId="13" xfId="1" applyFont="1" applyBorder="1" applyAlignment="1">
      <alignment horizontal="right" vertical="center"/>
    </xf>
    <xf numFmtId="41" fontId="7" fillId="0" borderId="17" xfId="1" applyFont="1" applyBorder="1" applyAlignment="1">
      <alignment horizontal="right" vertical="center"/>
    </xf>
    <xf numFmtId="9" fontId="7" fillId="0" borderId="17" xfId="2" applyFont="1" applyFill="1" applyBorder="1" applyAlignment="1">
      <alignment horizontal="center" vertical="center"/>
    </xf>
    <xf numFmtId="41" fontId="7" fillId="0" borderId="17" xfId="1" applyFont="1" applyFill="1" applyBorder="1" applyAlignment="1">
      <alignment horizontal="right" vertical="center"/>
    </xf>
    <xf numFmtId="0" fontId="4" fillId="0" borderId="18" xfId="0" applyFont="1" applyBorder="1"/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41" fontId="6" fillId="3" borderId="21" xfId="1" applyFont="1" applyFill="1" applyBorder="1" applyAlignment="1">
      <alignment horizontal="center" vertical="center"/>
    </xf>
    <xf numFmtId="41" fontId="5" fillId="3" borderId="21" xfId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41" fontId="7" fillId="0" borderId="26" xfId="1" applyFont="1" applyBorder="1" applyAlignment="1">
      <alignment horizontal="right" vertical="center"/>
    </xf>
    <xf numFmtId="9" fontId="7" fillId="0" borderId="26" xfId="2" applyFont="1" applyFill="1" applyBorder="1" applyAlignment="1">
      <alignment horizontal="center" vertical="center"/>
    </xf>
    <xf numFmtId="41" fontId="7" fillId="0" borderId="26" xfId="1" applyFont="1" applyFill="1" applyBorder="1" applyAlignment="1">
      <alignment horizontal="right" vertical="center"/>
    </xf>
    <xf numFmtId="0" fontId="4" fillId="0" borderId="27" xfId="0" applyFont="1" applyBorder="1"/>
    <xf numFmtId="41" fontId="3" fillId="0" borderId="21" xfId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0" fontId="4" fillId="0" borderId="22" xfId="0" applyFont="1" applyBorder="1"/>
    <xf numFmtId="41" fontId="5" fillId="0" borderId="17" xfId="1" applyFont="1" applyBorder="1" applyAlignment="1">
      <alignment horizontal="right" vertical="center"/>
    </xf>
    <xf numFmtId="41" fontId="5" fillId="0" borderId="26" xfId="1" applyFont="1" applyBorder="1" applyAlignment="1">
      <alignment horizontal="right" vertical="center"/>
    </xf>
    <xf numFmtId="41" fontId="13" fillId="0" borderId="0" xfId="0" applyNumberFormat="1" applyFont="1" applyAlignment="1">
      <alignment horizontal="center" vertical="center"/>
    </xf>
    <xf numFmtId="9" fontId="17" fillId="0" borderId="0" xfId="2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9" fontId="7" fillId="2" borderId="7" xfId="2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41" fontId="7" fillId="0" borderId="11" xfId="1" applyFont="1" applyFill="1" applyBorder="1" applyAlignment="1">
      <alignment horizontal="right" vertical="center"/>
    </xf>
    <xf numFmtId="0" fontId="4" fillId="0" borderId="0" xfId="0" applyNumberFormat="1" applyFont="1" applyAlignment="1">
      <alignment horizontal="left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5">
    <cellStyle name="백분율" xfId="2" builtinId="5"/>
    <cellStyle name="쉼표 [0]" xfId="1" builtinId="6"/>
    <cellStyle name="표준" xfId="0" builtinId="0"/>
    <cellStyle name="표준 2" xfId="4" xr:uid="{B695A89B-64BE-4C64-B98B-81A76E2580C1}"/>
    <cellStyle name="표준 24 2" xfId="3" xr:uid="{0AE78F5D-2247-4074-9B41-0C0D8EE25EF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J31"/>
  <sheetViews>
    <sheetView tabSelected="1" zoomScaleNormal="100" workbookViewId="0">
      <pane ySplit="9" topLeftCell="A10" activePane="bottomLeft" state="frozen"/>
      <selection pane="bottomLeft" activeCell="D12" sqref="D12"/>
    </sheetView>
  </sheetViews>
  <sheetFormatPr defaultRowHeight="17.100000000000001" customHeight="1"/>
  <cols>
    <col min="1" max="1" width="5.42578125" style="1" bestFit="1" customWidth="1"/>
    <col min="2" max="2" width="8.7109375" style="1" customWidth="1"/>
    <col min="3" max="3" width="13.7109375" style="2" customWidth="1"/>
    <col min="4" max="4" width="34.140625" style="2" customWidth="1"/>
    <col min="5" max="5" width="10.5703125" style="32" bestFit="1" customWidth="1"/>
    <col min="6" max="6" width="16.42578125" style="32" bestFit="1" customWidth="1"/>
    <col min="7" max="7" width="10.5703125" style="3" customWidth="1"/>
    <col min="8" max="8" width="16.42578125" style="32" customWidth="1"/>
    <col min="9" max="9" width="17" style="32" customWidth="1"/>
    <col min="10" max="16384" width="9.140625" style="1"/>
  </cols>
  <sheetData>
    <row r="1" spans="1:10" ht="35.1" customHeight="1">
      <c r="A1" s="76" t="s">
        <v>23</v>
      </c>
      <c r="B1" s="76"/>
      <c r="C1" s="76"/>
      <c r="D1" s="76"/>
      <c r="E1" s="76"/>
      <c r="F1" s="76"/>
      <c r="G1" s="76"/>
      <c r="H1" s="76"/>
      <c r="I1" s="76"/>
      <c r="J1" s="76"/>
    </row>
    <row r="2" spans="1:10" ht="35.1" customHeight="1">
      <c r="A2" s="60"/>
      <c r="B2" s="60"/>
      <c r="C2" s="60"/>
      <c r="D2" s="60"/>
      <c r="E2" s="60"/>
      <c r="F2" s="60"/>
      <c r="G2" s="60"/>
      <c r="H2" s="60"/>
      <c r="I2" s="60"/>
    </row>
    <row r="3" spans="1:10" ht="25.5" customHeight="1">
      <c r="A3" s="22"/>
      <c r="B3" s="22"/>
      <c r="C3" s="22"/>
      <c r="D3" s="22"/>
      <c r="E3" s="26"/>
      <c r="F3" s="26"/>
      <c r="G3" s="22"/>
      <c r="H3" s="26"/>
      <c r="I3" s="26"/>
    </row>
    <row r="4" spans="1:10" ht="25.5" customHeight="1">
      <c r="A4" s="22"/>
      <c r="B4" s="63" t="s">
        <v>18</v>
      </c>
      <c r="C4" s="35"/>
      <c r="D4" s="58">
        <f>I23</f>
        <v>113977090</v>
      </c>
      <c r="E4" s="26"/>
      <c r="F4" s="26"/>
      <c r="G4" s="23" t="s">
        <v>11</v>
      </c>
      <c r="H4" s="26"/>
      <c r="I4" s="26"/>
    </row>
    <row r="5" spans="1:10" ht="25.5" customHeight="1">
      <c r="A5" s="22"/>
      <c r="B5" s="63" t="s">
        <v>14</v>
      </c>
      <c r="C5" s="24"/>
      <c r="D5" s="62" t="s">
        <v>32</v>
      </c>
      <c r="E5" s="59">
        <v>0</v>
      </c>
      <c r="F5" s="26"/>
      <c r="G5" s="23" t="s">
        <v>12</v>
      </c>
      <c r="H5" s="26"/>
      <c r="I5" s="26"/>
    </row>
    <row r="6" spans="1:10" ht="25.5" customHeight="1">
      <c r="A6" s="22"/>
      <c r="B6" s="64"/>
      <c r="C6" s="24"/>
      <c r="D6" s="62" t="s">
        <v>33</v>
      </c>
      <c r="E6" s="59">
        <v>0</v>
      </c>
      <c r="F6" s="26"/>
      <c r="G6" s="23" t="s">
        <v>13</v>
      </c>
      <c r="H6" s="26"/>
      <c r="I6" s="26"/>
    </row>
    <row r="7" spans="1:10" s="5" customFormat="1" ht="25.5" customHeight="1">
      <c r="A7" s="4"/>
      <c r="B7" s="63" t="s">
        <v>16</v>
      </c>
      <c r="C7" s="25"/>
      <c r="D7" s="63" t="s">
        <v>34</v>
      </c>
      <c r="E7" s="27"/>
      <c r="F7" s="27"/>
      <c r="G7" s="4"/>
      <c r="H7" s="27"/>
      <c r="I7" s="27"/>
    </row>
    <row r="8" spans="1:10" s="5" customFormat="1" ht="21.75" customHeight="1" thickBot="1">
      <c r="C8" s="6"/>
      <c r="D8" s="6"/>
      <c r="E8" s="28"/>
      <c r="F8" s="28"/>
      <c r="G8" s="7"/>
      <c r="H8" s="28"/>
      <c r="I8" s="33"/>
      <c r="J8" s="8" t="s">
        <v>9</v>
      </c>
    </row>
    <row r="9" spans="1:10" s="5" customFormat="1" ht="33.75" thickBot="1">
      <c r="A9" s="42" t="s">
        <v>3</v>
      </c>
      <c r="B9" s="43" t="s">
        <v>7</v>
      </c>
      <c r="C9" s="44" t="s">
        <v>2</v>
      </c>
      <c r="D9" s="44" t="s">
        <v>1</v>
      </c>
      <c r="E9" s="45" t="s">
        <v>4</v>
      </c>
      <c r="F9" s="46" t="s">
        <v>39</v>
      </c>
      <c r="G9" s="47" t="s">
        <v>15</v>
      </c>
      <c r="H9" s="46" t="s">
        <v>17</v>
      </c>
      <c r="I9" s="45" t="s">
        <v>8</v>
      </c>
      <c r="J9" s="48" t="s">
        <v>10</v>
      </c>
    </row>
    <row r="10" spans="1:10" s="5" customFormat="1" ht="24.95" customHeight="1">
      <c r="A10" s="14">
        <v>1</v>
      </c>
      <c r="B10" s="15" t="s">
        <v>5</v>
      </c>
      <c r="C10" s="16" t="s">
        <v>40</v>
      </c>
      <c r="D10" s="16" t="s">
        <v>24</v>
      </c>
      <c r="E10" s="29">
        <v>18</v>
      </c>
      <c r="F10" s="29">
        <v>282080</v>
      </c>
      <c r="G10" s="61">
        <f>$E$5</f>
        <v>0</v>
      </c>
      <c r="H10" s="34">
        <f>ROUNDDOWN(F10*(100%-$E$5),-1)</f>
        <v>282080</v>
      </c>
      <c r="I10" s="29">
        <f>E10*H10</f>
        <v>5077440</v>
      </c>
      <c r="J10" s="17"/>
    </row>
    <row r="11" spans="1:10" s="5" customFormat="1" ht="24.95" customHeight="1">
      <c r="A11" s="9">
        <v>2</v>
      </c>
      <c r="B11" s="10" t="s">
        <v>5</v>
      </c>
      <c r="C11" s="11" t="s">
        <v>41</v>
      </c>
      <c r="D11" s="11" t="s">
        <v>25</v>
      </c>
      <c r="E11" s="30">
        <v>1</v>
      </c>
      <c r="F11" s="30">
        <v>282080</v>
      </c>
      <c r="G11" s="61">
        <f t="shared" ref="G11:G18" si="0">$E$5</f>
        <v>0</v>
      </c>
      <c r="H11" s="34">
        <f t="shared" ref="H11:H18" si="1">ROUNDDOWN(F11*(100%-$E$5),-1)</f>
        <v>282080</v>
      </c>
      <c r="I11" s="29">
        <f t="shared" ref="I11:I21" si="2">E11*H11</f>
        <v>282080</v>
      </c>
      <c r="J11" s="13"/>
    </row>
    <row r="12" spans="1:10" s="5" customFormat="1" ht="24.95" customHeight="1">
      <c r="A12" s="9">
        <v>3</v>
      </c>
      <c r="B12" s="10" t="s">
        <v>5</v>
      </c>
      <c r="C12" s="11" t="s">
        <v>42</v>
      </c>
      <c r="D12" s="11" t="s">
        <v>35</v>
      </c>
      <c r="E12" s="30">
        <v>1178</v>
      </c>
      <c r="F12" s="30">
        <v>76150</v>
      </c>
      <c r="G12" s="61">
        <f t="shared" si="0"/>
        <v>0</v>
      </c>
      <c r="H12" s="34">
        <f t="shared" si="1"/>
        <v>76150</v>
      </c>
      <c r="I12" s="29">
        <f t="shared" si="2"/>
        <v>89704700</v>
      </c>
      <c r="J12" s="13"/>
    </row>
    <row r="13" spans="1:10" s="5" customFormat="1" ht="24.95" customHeight="1">
      <c r="A13" s="9">
        <v>4</v>
      </c>
      <c r="B13" s="10" t="s">
        <v>5</v>
      </c>
      <c r="C13" s="11" t="s">
        <v>42</v>
      </c>
      <c r="D13" s="11" t="s">
        <v>26</v>
      </c>
      <c r="E13" s="30">
        <v>134</v>
      </c>
      <c r="F13" s="30">
        <v>76150</v>
      </c>
      <c r="G13" s="61">
        <f t="shared" si="0"/>
        <v>0</v>
      </c>
      <c r="H13" s="34">
        <f t="shared" si="1"/>
        <v>76150</v>
      </c>
      <c r="I13" s="29">
        <f t="shared" si="2"/>
        <v>10204100</v>
      </c>
      <c r="J13" s="13"/>
    </row>
    <row r="14" spans="1:10" s="5" customFormat="1" ht="24.95" customHeight="1">
      <c r="A14" s="9">
        <v>5</v>
      </c>
      <c r="B14" s="10" t="s">
        <v>5</v>
      </c>
      <c r="C14" s="11" t="s">
        <v>43</v>
      </c>
      <c r="D14" s="11" t="s">
        <v>27</v>
      </c>
      <c r="E14" s="30">
        <v>8</v>
      </c>
      <c r="F14" s="30">
        <v>61850</v>
      </c>
      <c r="G14" s="61">
        <f t="shared" si="0"/>
        <v>0</v>
      </c>
      <c r="H14" s="34">
        <f t="shared" si="1"/>
        <v>61850</v>
      </c>
      <c r="I14" s="29">
        <f t="shared" si="2"/>
        <v>494800</v>
      </c>
      <c r="J14" s="13"/>
    </row>
    <row r="15" spans="1:10" s="5" customFormat="1" ht="24.95" customHeight="1">
      <c r="A15" s="9">
        <v>6</v>
      </c>
      <c r="B15" s="10" t="s">
        <v>5</v>
      </c>
      <c r="C15" s="11" t="s">
        <v>44</v>
      </c>
      <c r="D15" s="11" t="s">
        <v>28</v>
      </c>
      <c r="E15" s="30">
        <v>24</v>
      </c>
      <c r="F15" s="30">
        <v>282080</v>
      </c>
      <c r="G15" s="61">
        <f t="shared" si="0"/>
        <v>0</v>
      </c>
      <c r="H15" s="34">
        <f t="shared" si="1"/>
        <v>282080</v>
      </c>
      <c r="I15" s="29">
        <f t="shared" si="2"/>
        <v>6769920</v>
      </c>
      <c r="J15" s="13"/>
    </row>
    <row r="16" spans="1:10" s="5" customFormat="1" ht="24.95" customHeight="1">
      <c r="A16" s="9">
        <v>7</v>
      </c>
      <c r="B16" s="10" t="s">
        <v>5</v>
      </c>
      <c r="C16" s="11" t="s">
        <v>45</v>
      </c>
      <c r="D16" s="11" t="s">
        <v>29</v>
      </c>
      <c r="E16" s="30">
        <v>10</v>
      </c>
      <c r="F16" s="30">
        <v>36580</v>
      </c>
      <c r="G16" s="61">
        <f t="shared" si="0"/>
        <v>0</v>
      </c>
      <c r="H16" s="34">
        <f t="shared" si="1"/>
        <v>36580</v>
      </c>
      <c r="I16" s="29">
        <f t="shared" si="2"/>
        <v>365800</v>
      </c>
      <c r="J16" s="13"/>
    </row>
    <row r="17" spans="1:10" s="5" customFormat="1" ht="24.95" customHeight="1">
      <c r="A17" s="9">
        <v>8</v>
      </c>
      <c r="B17" s="10" t="s">
        <v>5</v>
      </c>
      <c r="C17" s="12" t="s">
        <v>46</v>
      </c>
      <c r="D17" s="11" t="s">
        <v>30</v>
      </c>
      <c r="E17" s="30">
        <v>8</v>
      </c>
      <c r="F17" s="30">
        <v>127050</v>
      </c>
      <c r="G17" s="61">
        <f t="shared" si="0"/>
        <v>0</v>
      </c>
      <c r="H17" s="34">
        <f t="shared" si="1"/>
        <v>127050</v>
      </c>
      <c r="I17" s="29">
        <f t="shared" si="2"/>
        <v>1016400</v>
      </c>
      <c r="J17" s="13"/>
    </row>
    <row r="18" spans="1:10" s="5" customFormat="1" ht="24.95" customHeight="1">
      <c r="A18" s="9">
        <v>9</v>
      </c>
      <c r="B18" s="10" t="s">
        <v>5</v>
      </c>
      <c r="C18" s="11" t="s">
        <v>43</v>
      </c>
      <c r="D18" s="11" t="s">
        <v>31</v>
      </c>
      <c r="E18" s="30">
        <v>1</v>
      </c>
      <c r="F18" s="30">
        <v>61850</v>
      </c>
      <c r="G18" s="61">
        <f t="shared" si="0"/>
        <v>0</v>
      </c>
      <c r="H18" s="34">
        <f t="shared" si="1"/>
        <v>61850</v>
      </c>
      <c r="I18" s="29">
        <f t="shared" si="2"/>
        <v>61850</v>
      </c>
      <c r="J18" s="13"/>
    </row>
    <row r="19" spans="1:10" s="5" customFormat="1" ht="24.95" customHeight="1">
      <c r="A19" s="67" t="s">
        <v>19</v>
      </c>
      <c r="B19" s="68"/>
      <c r="C19" s="68"/>
      <c r="D19" s="69"/>
      <c r="E19" s="38"/>
      <c r="F19" s="38"/>
      <c r="G19" s="39"/>
      <c r="H19" s="40"/>
      <c r="I19" s="56">
        <f>SUM(I10:I18)</f>
        <v>113977090</v>
      </c>
      <c r="J19" s="41"/>
    </row>
    <row r="20" spans="1:10" s="5" customFormat="1" ht="24.95" customHeight="1">
      <c r="A20" s="14">
        <v>10</v>
      </c>
      <c r="B20" s="15" t="s">
        <v>6</v>
      </c>
      <c r="C20" s="16" t="s">
        <v>38</v>
      </c>
      <c r="D20" s="16" t="s">
        <v>36</v>
      </c>
      <c r="E20" s="29">
        <v>1</v>
      </c>
      <c r="F20" s="34"/>
      <c r="G20" s="61">
        <f>$E$6</f>
        <v>0</v>
      </c>
      <c r="H20" s="34">
        <f>ROUNDDOWN(F20*(100%-$E$6),-1)</f>
        <v>0</v>
      </c>
      <c r="I20" s="29">
        <f t="shared" si="2"/>
        <v>0</v>
      </c>
      <c r="J20" s="17"/>
    </row>
    <row r="21" spans="1:10" s="5" customFormat="1" ht="24.95" customHeight="1">
      <c r="A21" s="18">
        <v>11</v>
      </c>
      <c r="B21" s="19" t="s">
        <v>6</v>
      </c>
      <c r="C21" s="20" t="s">
        <v>0</v>
      </c>
      <c r="D21" s="20" t="s">
        <v>37</v>
      </c>
      <c r="E21" s="31">
        <v>2</v>
      </c>
      <c r="F21" s="65"/>
      <c r="G21" s="61">
        <f>$E$6</f>
        <v>0</v>
      </c>
      <c r="H21" s="34">
        <f>ROUNDDOWN(F21*(100%-$E$6),-1)</f>
        <v>0</v>
      </c>
      <c r="I21" s="37">
        <f t="shared" si="2"/>
        <v>0</v>
      </c>
      <c r="J21" s="21"/>
    </row>
    <row r="22" spans="1:10" s="5" customFormat="1" ht="24.95" customHeight="1" thickBot="1">
      <c r="A22" s="70" t="s">
        <v>21</v>
      </c>
      <c r="B22" s="71"/>
      <c r="C22" s="71"/>
      <c r="D22" s="72"/>
      <c r="E22" s="49"/>
      <c r="F22" s="49"/>
      <c r="G22" s="50"/>
      <c r="H22" s="51"/>
      <c r="I22" s="57">
        <f>SUM(I20:I21)</f>
        <v>0</v>
      </c>
      <c r="J22" s="52"/>
    </row>
    <row r="23" spans="1:10" s="5" customFormat="1" ht="30" customHeight="1" thickBot="1">
      <c r="A23" s="73" t="s">
        <v>20</v>
      </c>
      <c r="B23" s="74"/>
      <c r="C23" s="75"/>
      <c r="D23" s="75"/>
      <c r="E23" s="53"/>
      <c r="F23" s="53"/>
      <c r="G23" s="54"/>
      <c r="H23" s="53"/>
      <c r="I23" s="53">
        <f>I19+I22</f>
        <v>113977090</v>
      </c>
      <c r="J23" s="55"/>
    </row>
    <row r="25" spans="1:10" ht="17.100000000000001" customHeight="1">
      <c r="A25" s="66" t="s">
        <v>22</v>
      </c>
      <c r="B25" s="66"/>
      <c r="C25" s="66"/>
      <c r="D25" s="66"/>
      <c r="E25" s="66"/>
      <c r="F25" s="66"/>
      <c r="G25" s="66"/>
      <c r="H25" s="66"/>
      <c r="I25" s="66"/>
      <c r="J25" s="66"/>
    </row>
    <row r="26" spans="1:10" ht="17.100000000000001" customHeight="1">
      <c r="A26" s="66"/>
      <c r="B26" s="66"/>
      <c r="C26" s="66"/>
      <c r="D26" s="66"/>
      <c r="E26" s="66"/>
      <c r="F26" s="66"/>
      <c r="G26" s="66"/>
      <c r="H26" s="66"/>
      <c r="I26" s="66"/>
      <c r="J26" s="66"/>
    </row>
    <row r="27" spans="1:10" ht="17.100000000000001" customHeight="1">
      <c r="A27" s="66"/>
      <c r="B27" s="66"/>
      <c r="C27" s="66"/>
      <c r="D27" s="66"/>
      <c r="E27" s="66"/>
      <c r="F27" s="66"/>
      <c r="G27" s="66"/>
      <c r="H27" s="66"/>
      <c r="I27" s="66"/>
      <c r="J27" s="66"/>
    </row>
    <row r="28" spans="1:10" ht="17.100000000000001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</row>
    <row r="29" spans="1:10" ht="17.100000000000001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</row>
    <row r="30" spans="1:10" ht="17.100000000000001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</row>
    <row r="31" spans="1:10" ht="17.100000000000001" customHeight="1">
      <c r="A31" s="36"/>
      <c r="B31" s="36"/>
      <c r="C31" s="36"/>
      <c r="D31" s="36"/>
      <c r="E31" s="36"/>
      <c r="F31" s="36"/>
      <c r="G31" s="36"/>
      <c r="H31" s="36"/>
      <c r="I31" s="36"/>
      <c r="J31" s="36"/>
    </row>
  </sheetData>
  <mergeCells count="5">
    <mergeCell ref="A25:J29"/>
    <mergeCell ref="A19:D19"/>
    <mergeCell ref="A22:D22"/>
    <mergeCell ref="A23:D23"/>
    <mergeCell ref="A1:J1"/>
  </mergeCells>
  <phoneticPr fontId="1" type="noConversion"/>
  <printOptions horizontalCentered="1"/>
  <pageMargins left="0.7" right="0.7" top="0.75" bottom="0.75" header="0.3" footer="0.3"/>
  <pageSetup paperSize="9" scale="64" fitToHeight="0" orientation="portrait" r:id="rId1"/>
  <headerFooter alignWithMargins="0"/>
  <ignoredErrors>
    <ignoredError sqref="I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win11</dc:creator>
  <cp:lastModifiedBy>YUMC</cp:lastModifiedBy>
  <cp:lastPrinted>2026-06-23T05:25:21Z</cp:lastPrinted>
  <dcterms:created xsi:type="dcterms:W3CDTF">2025-11-11T08:57:16Z</dcterms:created>
  <dcterms:modified xsi:type="dcterms:W3CDTF">2026-06-24T05:27:04Z</dcterms:modified>
</cp:coreProperties>
</file>